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EQDESCLK5\Desktop\"/>
    </mc:Choice>
  </mc:AlternateContent>
  <xr:revisionPtr revIDLastSave="0" documentId="8_{99935487-2E8D-4C45-A58D-29F0D061E5D9}" xr6:coauthVersionLast="47" xr6:coauthVersionMax="47" xr10:uidLastSave="{00000000-0000-0000-0000-000000000000}"/>
  <bookViews>
    <workbookView xWindow="3225" yWindow="810" windowWidth="18375" windowHeight="12705" xr2:uid="{3C4AB591-DD01-4383-912B-8BC0ACFD9D4D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2" l="1"/>
  <c r="L5" i="2"/>
  <c r="J11" i="2"/>
  <c r="L11" i="2"/>
  <c r="K25" i="2"/>
  <c r="H25" i="2"/>
  <c r="G25" i="2"/>
  <c r="D25" i="2"/>
  <c r="J24" i="2"/>
  <c r="L24" i="2" s="1"/>
  <c r="J23" i="2"/>
  <c r="J25" i="2" s="1"/>
  <c r="L26" i="2" l="1"/>
  <c r="L23" i="2"/>
  <c r="J6" i="2"/>
  <c r="L6" i="2" s="1"/>
  <c r="J7" i="2"/>
  <c r="L7" i="2" s="1"/>
  <c r="J8" i="2"/>
  <c r="L8" i="2" s="1"/>
  <c r="J9" i="2"/>
  <c r="L9" i="2" s="1"/>
  <c r="J10" i="2"/>
  <c r="J12" i="2"/>
  <c r="L12" i="2" s="1"/>
  <c r="J13" i="2"/>
  <c r="J14" i="2"/>
  <c r="D15" i="2"/>
  <c r="G15" i="2"/>
  <c r="H15" i="2"/>
  <c r="K15" i="2"/>
  <c r="L13" i="2" l="1"/>
  <c r="L14" i="2"/>
  <c r="L10" i="2"/>
  <c r="J15" i="2"/>
  <c r="L16" i="2" s="1"/>
</calcChain>
</file>

<file path=xl/sharedStrings.xml><?xml version="1.0" encoding="utf-8"?>
<sst xmlns="http://schemas.openxmlformats.org/spreadsheetml/2006/main" count="81" uniqueCount="41">
  <si>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</si>
  <si>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</si>
  <si>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</si>
  <si>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</si>
  <si>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</si>
  <si>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</si>
  <si>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</si>
  <si>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Cur. Appraisal</t>
  </si>
  <si>
    <t>Land + Yard</t>
  </si>
  <si>
    <t>Bldg. Residual</t>
  </si>
  <si>
    <t>Cost Man. $</t>
  </si>
  <si>
    <t>E.C.F.</t>
  </si>
  <si>
    <t>080-002-200-002-00</t>
  </si>
  <si>
    <t>1942 N M-65</t>
  </si>
  <si>
    <t>WD</t>
  </si>
  <si>
    <t>03-ARM'S LENGTH</t>
  </si>
  <si>
    <t>080-002-200-003-50</t>
  </si>
  <si>
    <t>1756 N M-65</t>
  </si>
  <si>
    <t>080-002-300-001-60</t>
  </si>
  <si>
    <t>1730 N M-65</t>
  </si>
  <si>
    <t>080-013-300-003-30</t>
  </si>
  <si>
    <t>6400 MILLER</t>
  </si>
  <si>
    <t>080-023-100-002-00</t>
  </si>
  <si>
    <t>6650 CARPENTER RD</t>
  </si>
  <si>
    <t>080-023-100-004-00</t>
  </si>
  <si>
    <t>6675 MILLER RD</t>
  </si>
  <si>
    <t>19-MULTI PARCEL ARM'S LENGTH</t>
  </si>
  <si>
    <t>080-027-100-001-50</t>
  </si>
  <si>
    <t>40 S M-65</t>
  </si>
  <si>
    <t>080-030-200-005-00</t>
  </si>
  <si>
    <t>8781 M-55</t>
  </si>
  <si>
    <t>080-035-100-007-30</t>
  </si>
  <si>
    <t>6853 MAPLE ACRES</t>
  </si>
  <si>
    <t>081-N10-000-089-00</t>
  </si>
  <si>
    <t>6419 W M-55</t>
  </si>
  <si>
    <t>Totals:</t>
  </si>
  <si>
    <t>E.C.F. =&gt;</t>
  </si>
  <si>
    <t>RENO TOWNSHIP ECF AGRICULTURAL &amp; RESIDENTIAL (2026)</t>
  </si>
  <si>
    <t>RENO TOWNSHIP ECF COMMERCIAL &amp; INDUSTRIAL (2026)</t>
  </si>
  <si>
    <t>RENO 2026 ECF VALUES</t>
  </si>
  <si>
    <t>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</si>
</sst>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mm/dd/yy"/>
    <numFmt numFmtId="165" formatCode="#0.000_);[Red]\(#0.000\)"/>
  </numFmts>
  <fonts count="4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164" fontId="0" fillId="0" borderId="0" xfId="0" applyNumberFormat="1" applyAlignment="1">
      <alignment horizontal="left"/>
    </xf>
    <xf numFmtId="164" fontId="1" fillId="2" borderId="0" xfId="0" applyNumberFormat="1" applyFont="1" applyFill="1" applyAlignment="1">
      <alignment horizontal="left"/>
    </xf>
    <xf numFmtId="164" fontId="2" fillId="3" borderId="1" xfId="0" applyNumberFormat="1" applyFont="1" applyFill="1" applyBorder="1" applyAlignment="1">
      <alignment horizontal="left"/>
    </xf>
    <xf numFmtId="164" fontId="2" fillId="3" borderId="0" xfId="0" applyNumberFormat="1" applyFont="1" applyFill="1" applyAlignment="1">
      <alignment horizontal="left"/>
    </xf>
    <xf numFmtId="6" fontId="0" fillId="0" borderId="0" xfId="0" applyNumberFormat="1" applyAlignment="1">
      <alignment horizontal="left"/>
    </xf>
    <xf numFmtId="6" fontId="1" fillId="2" borderId="0" xfId="0" applyNumberFormat="1" applyFont="1" applyFill="1" applyAlignment="1">
      <alignment horizontal="left"/>
    </xf>
    <xf numFmtId="6" fontId="2" fillId="3" borderId="1" xfId="0" applyNumberFormat="1" applyFont="1" applyFill="1" applyBorder="1" applyAlignment="1">
      <alignment horizontal="left"/>
    </xf>
    <xf numFmtId="6" fontId="2" fillId="3" borderId="0" xfId="0" applyNumberFormat="1" applyFont="1" applyFill="1" applyAlignment="1">
      <alignment horizontal="left"/>
    </xf>
    <xf numFmtId="165" fontId="0" fillId="0" borderId="0" xfId="0" applyNumberFormat="1" applyAlignment="1">
      <alignment horizontal="left"/>
    </xf>
    <xf numFmtId="165" fontId="1" fillId="2" borderId="0" xfId="0" applyNumberFormat="1" applyFont="1" applyFill="1" applyAlignment="1">
      <alignment horizontal="left"/>
    </xf>
    <xf numFmtId="165" fontId="2" fillId="3" borderId="1" xfId="0" applyNumberFormat="1" applyFont="1" applyFill="1" applyBorder="1" applyAlignment="1">
      <alignment horizontal="left"/>
    </xf>
    <xf numFmtId="165" fontId="2" fillId="3" borderId="0" xfId="0" applyNumberFormat="1" applyFont="1" applyFill="1" applyAlignment="1">
      <alignment horizontal="left"/>
    </xf>
    <xf numFmtId="0" fontId="3" fillId="0" borderId="0" xfId="0" applyFont="1"/>
    <xf numFmtId="0" fontId="2" fillId="3" borderId="1" xfId="0" applyFont="1" applyFill="1" applyBorder="1"/>
    <xf numFmtId="0" fontId="2" fillId="3" borderId="0" xfId="0" applyFont="1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4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656D-6BBD-493C-A7C4-3577CDB3C16F}">
  <sheetPr>
    <pageSetUpPr fitToPage="1"/>
  </sheetPr>
  <dimension ref="A1:AJ27"/>
  <sheetViews>
    <sheetView tabSelected="1" topLeftCell="B1" workbookViewId="0">
      <selection activeCell="G20" sqref="G20"/>
    </sheetView>
  </sheetViews>
  <sheetFormatPr defaultRowHeight="15" x14ac:dyDescent="0.25"/>
  <cols>
    <col min="1" max="1" width="18.5703125" style="4" customWidth="1"/>
    <col min="2" max="2" width="19.140625" style="4" customWidth="1"/>
    <col min="3" max="3" width="12.7109375" style="7" customWidth="1"/>
    <col min="4" max="4" width="13" style="11" customWidth="1"/>
    <col min="5" max="5" width="6.5703125" style="4" customWidth="1"/>
    <col min="6" max="6" width="17.85546875" style="4" customWidth="1"/>
    <col min="7" max="7" width="12.42578125" style="11" customWidth="1"/>
    <col min="8" max="8" width="12.28515625" style="11" customWidth="1"/>
    <col min="9" max="9" width="11.5703125" style="11" customWidth="1"/>
    <col min="10" max="10" width="16.28515625" style="11" customWidth="1"/>
    <col min="11" max="11" width="13.28515625" style="11" customWidth="1"/>
    <col min="12" max="12" width="10.7109375" style="15" customWidth="1"/>
    <col min="13" max="13" width="8.42578125" style="4" customWidth="1"/>
  </cols>
  <sheetData>
    <row r="1" spans="1:36" x14ac:dyDescent="0.25">
      <c r="F1" s="22" t="s">
        <v>39</v>
      </c>
    </row>
    <row r="3" spans="1:36" x14ac:dyDescent="0.25">
      <c r="A3" s="2" t="s">
        <v>37</v>
      </c>
    </row>
    <row r="4" spans="1:36" x14ac:dyDescent="0.25">
      <c r="A4" s="3" t="s">
        <v>0</v>
      </c>
      <c r="B4" s="3" t="s">
        <v>1</v>
      </c>
      <c r="C4" s="8" t="s">
        <v>2</v>
      </c>
      <c r="D4" s="12" t="s">
        <v>3</v>
      </c>
      <c r="E4" s="3" t="s">
        <v>4</v>
      </c>
      <c r="F4" s="3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6" t="s">
        <v>11</v>
      </c>
      <c r="M4" s="3" t="s">
        <v>40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5">
      <c r="A5" s="4" t="s">
        <v>12</v>
      </c>
      <c r="B5" s="4" t="s">
        <v>13</v>
      </c>
      <c r="C5" s="7">
        <v>45335</v>
      </c>
      <c r="D5" s="11">
        <v>175000</v>
      </c>
      <c r="E5" s="4" t="s">
        <v>14</v>
      </c>
      <c r="F5" s="4" t="s">
        <v>15</v>
      </c>
      <c r="G5" s="11">
        <v>175000</v>
      </c>
      <c r="H5" s="11">
        <v>149017</v>
      </c>
      <c r="I5" s="11">
        <v>16493</v>
      </c>
      <c r="J5" s="11">
        <f t="shared" ref="J5:J14" si="0">G5-I5</f>
        <v>158507</v>
      </c>
      <c r="K5" s="11">
        <v>189320</v>
      </c>
      <c r="L5" s="15">
        <f t="shared" ref="L5:L14" si="1">J5/K5</f>
        <v>0.837243819987323</v>
      </c>
      <c r="M5" s="4">
        <v>201</v>
      </c>
      <c r="AA5" s="1"/>
      <c r="AC5" s="1"/>
    </row>
    <row r="6" spans="1:36" x14ac:dyDescent="0.25">
      <c r="A6" s="4" t="s">
        <v>16</v>
      </c>
      <c r="B6" s="4" t="s">
        <v>17</v>
      </c>
      <c r="C6" s="7">
        <v>45588</v>
      </c>
      <c r="D6" s="11">
        <v>203000</v>
      </c>
      <c r="E6" s="4" t="s">
        <v>14</v>
      </c>
      <c r="F6" s="4" t="s">
        <v>15</v>
      </c>
      <c r="G6" s="11">
        <v>203000</v>
      </c>
      <c r="H6" s="11">
        <v>159599</v>
      </c>
      <c r="I6" s="11">
        <v>13776</v>
      </c>
      <c r="J6" s="11">
        <f t="shared" si="0"/>
        <v>189224</v>
      </c>
      <c r="K6" s="11">
        <v>189380.515625</v>
      </c>
      <c r="L6" s="15">
        <f t="shared" si="1"/>
        <v>0.99917353892250493</v>
      </c>
      <c r="M6" s="4">
        <v>401</v>
      </c>
    </row>
    <row r="7" spans="1:36" x14ac:dyDescent="0.25">
      <c r="A7" s="4" t="s">
        <v>18</v>
      </c>
      <c r="B7" s="4" t="s">
        <v>19</v>
      </c>
      <c r="C7" s="7">
        <v>45483</v>
      </c>
      <c r="D7" s="11">
        <v>70000</v>
      </c>
      <c r="E7" s="4" t="s">
        <v>14</v>
      </c>
      <c r="F7" s="4" t="s">
        <v>15</v>
      </c>
      <c r="G7" s="11">
        <v>70000</v>
      </c>
      <c r="H7" s="11">
        <v>60363</v>
      </c>
      <c r="I7" s="11">
        <v>27218</v>
      </c>
      <c r="J7" s="11">
        <f t="shared" si="0"/>
        <v>42782</v>
      </c>
      <c r="K7" s="11">
        <v>43045.453125</v>
      </c>
      <c r="L7" s="15">
        <f t="shared" si="1"/>
        <v>0.9938796526491438</v>
      </c>
      <c r="M7" s="4">
        <v>401</v>
      </c>
    </row>
    <row r="8" spans="1:36" x14ac:dyDescent="0.25">
      <c r="A8" s="4" t="s">
        <v>20</v>
      </c>
      <c r="B8" s="4" t="s">
        <v>21</v>
      </c>
      <c r="C8" s="7">
        <v>45596</v>
      </c>
      <c r="D8" s="11">
        <v>171000</v>
      </c>
      <c r="E8" s="4" t="s">
        <v>14</v>
      </c>
      <c r="F8" s="4" t="s">
        <v>15</v>
      </c>
      <c r="G8" s="11">
        <v>171000</v>
      </c>
      <c r="H8" s="11">
        <v>165618</v>
      </c>
      <c r="I8" s="11">
        <v>18800</v>
      </c>
      <c r="J8" s="11">
        <f t="shared" si="0"/>
        <v>152200</v>
      </c>
      <c r="K8" s="11">
        <v>190672.734375</v>
      </c>
      <c r="L8" s="15">
        <f t="shared" si="1"/>
        <v>0.79822634577980678</v>
      </c>
      <c r="M8" s="4">
        <v>401</v>
      </c>
    </row>
    <row r="9" spans="1:36" x14ac:dyDescent="0.25">
      <c r="A9" s="4" t="s">
        <v>22</v>
      </c>
      <c r="B9" s="4" t="s">
        <v>23</v>
      </c>
      <c r="C9" s="7">
        <v>45560</v>
      </c>
      <c r="D9" s="11">
        <v>220000</v>
      </c>
      <c r="E9" s="4" t="s">
        <v>14</v>
      </c>
      <c r="F9" s="4" t="s">
        <v>15</v>
      </c>
      <c r="G9" s="11">
        <v>220000</v>
      </c>
      <c r="H9" s="11">
        <v>230772</v>
      </c>
      <c r="I9" s="11">
        <v>40784</v>
      </c>
      <c r="J9" s="11">
        <f t="shared" si="0"/>
        <v>179216</v>
      </c>
      <c r="K9" s="11">
        <v>253471.0334821429</v>
      </c>
      <c r="L9" s="15">
        <f t="shared" si="1"/>
        <v>0.70704726113260519</v>
      </c>
      <c r="M9" s="4">
        <v>401</v>
      </c>
    </row>
    <row r="10" spans="1:36" x14ac:dyDescent="0.25">
      <c r="A10" s="4" t="s">
        <v>24</v>
      </c>
      <c r="B10" s="4" t="s">
        <v>25</v>
      </c>
      <c r="C10" s="7">
        <v>45562</v>
      </c>
      <c r="D10" s="11">
        <v>124000</v>
      </c>
      <c r="E10" s="4" t="s">
        <v>14</v>
      </c>
      <c r="F10" s="4" t="s">
        <v>15</v>
      </c>
      <c r="G10" s="11">
        <v>124000</v>
      </c>
      <c r="H10" s="11">
        <v>135103</v>
      </c>
      <c r="I10" s="11">
        <v>39951</v>
      </c>
      <c r="J10" s="11">
        <f t="shared" si="0"/>
        <v>84049</v>
      </c>
      <c r="K10" s="11">
        <v>124425.45647321429</v>
      </c>
      <c r="L10" s="15">
        <f t="shared" si="1"/>
        <v>0.67549681859590893</v>
      </c>
      <c r="M10" s="4">
        <v>401</v>
      </c>
    </row>
    <row r="11" spans="1:36" x14ac:dyDescent="0.25">
      <c r="A11" s="4" t="s">
        <v>27</v>
      </c>
      <c r="B11" s="4" t="s">
        <v>28</v>
      </c>
      <c r="C11" s="7">
        <v>45341</v>
      </c>
      <c r="D11" s="11">
        <v>280000</v>
      </c>
      <c r="E11" s="4" t="s">
        <v>14</v>
      </c>
      <c r="F11" s="4" t="s">
        <v>15</v>
      </c>
      <c r="G11" s="11">
        <v>280000</v>
      </c>
      <c r="H11" s="11">
        <v>315256</v>
      </c>
      <c r="I11" s="11">
        <v>32600</v>
      </c>
      <c r="J11" s="11">
        <f t="shared" si="0"/>
        <v>247400</v>
      </c>
      <c r="K11" s="11">
        <v>403794.28571000003</v>
      </c>
      <c r="L11" s="15">
        <f t="shared" si="1"/>
        <v>0.61268821465611223</v>
      </c>
      <c r="M11" s="4">
        <v>201</v>
      </c>
    </row>
    <row r="12" spans="1:36" x14ac:dyDescent="0.25">
      <c r="A12" s="4" t="s">
        <v>29</v>
      </c>
      <c r="B12" s="4" t="s">
        <v>30</v>
      </c>
      <c r="C12" s="7">
        <v>45033</v>
      </c>
      <c r="D12" s="11">
        <v>90000</v>
      </c>
      <c r="E12" s="4" t="s">
        <v>14</v>
      </c>
      <c r="F12" s="4" t="s">
        <v>15</v>
      </c>
      <c r="G12" s="11">
        <v>90000</v>
      </c>
      <c r="H12" s="11">
        <v>92417</v>
      </c>
      <c r="I12" s="11">
        <v>13693</v>
      </c>
      <c r="J12" s="11">
        <f t="shared" si="0"/>
        <v>76307</v>
      </c>
      <c r="K12" s="11">
        <v>102304.15848214286</v>
      </c>
      <c r="L12" s="15">
        <f t="shared" si="1"/>
        <v>0.74588365841765225</v>
      </c>
      <c r="M12" s="4">
        <v>401</v>
      </c>
    </row>
    <row r="13" spans="1:36" x14ac:dyDescent="0.25">
      <c r="A13" s="4" t="s">
        <v>31</v>
      </c>
      <c r="B13" s="4" t="s">
        <v>32</v>
      </c>
      <c r="C13" s="7">
        <v>45142</v>
      </c>
      <c r="D13" s="11">
        <v>375000</v>
      </c>
      <c r="E13" s="4" t="s">
        <v>14</v>
      </c>
      <c r="F13" s="4" t="s">
        <v>15</v>
      </c>
      <c r="G13" s="11">
        <v>375000</v>
      </c>
      <c r="H13" s="11">
        <v>343934</v>
      </c>
      <c r="I13" s="11">
        <v>50721</v>
      </c>
      <c r="J13" s="11">
        <f t="shared" si="0"/>
        <v>324279</v>
      </c>
      <c r="K13" s="11">
        <v>380796.09375</v>
      </c>
      <c r="L13" s="15">
        <f t="shared" si="1"/>
        <v>0.85158173973521756</v>
      </c>
      <c r="M13" s="4">
        <v>401</v>
      </c>
    </row>
    <row r="14" spans="1:36" ht="15.75" thickBot="1" x14ac:dyDescent="0.3">
      <c r="A14" s="4" t="s">
        <v>33</v>
      </c>
      <c r="B14" s="4" t="s">
        <v>34</v>
      </c>
      <c r="C14" s="7">
        <v>45230</v>
      </c>
      <c r="D14" s="11">
        <v>120000</v>
      </c>
      <c r="E14" s="4" t="s">
        <v>14</v>
      </c>
      <c r="F14" s="4" t="s">
        <v>26</v>
      </c>
      <c r="G14" s="11">
        <v>120000</v>
      </c>
      <c r="H14" s="11">
        <v>131478</v>
      </c>
      <c r="I14" s="11">
        <v>12747</v>
      </c>
      <c r="J14" s="11">
        <f t="shared" si="0"/>
        <v>107253</v>
      </c>
      <c r="K14" s="11">
        <v>154337.53362165228</v>
      </c>
      <c r="L14" s="15">
        <f t="shared" si="1"/>
        <v>0.69492493163019731</v>
      </c>
      <c r="M14" s="4">
        <v>401</v>
      </c>
    </row>
    <row r="15" spans="1:36" ht="15.75" thickTop="1" x14ac:dyDescent="0.25">
      <c r="A15" s="5"/>
      <c r="B15" s="5"/>
      <c r="C15" s="9" t="s">
        <v>35</v>
      </c>
      <c r="D15" s="13">
        <f>+SUM(D5:D14)</f>
        <v>1828000</v>
      </c>
      <c r="E15" s="5"/>
      <c r="F15" s="5"/>
      <c r="G15" s="13">
        <f>+SUM(G5:G14)</f>
        <v>1828000</v>
      </c>
      <c r="H15" s="13">
        <f>+SUM(H5:H14)</f>
        <v>1783557</v>
      </c>
      <c r="I15" s="13"/>
      <c r="J15" s="13">
        <f>+SUM(J5:J14)</f>
        <v>1561217</v>
      </c>
      <c r="K15" s="13">
        <f>+SUM(K5:K14)</f>
        <v>2031547.2646441525</v>
      </c>
      <c r="L15" s="17"/>
      <c r="M15" s="5"/>
    </row>
    <row r="16" spans="1:36" x14ac:dyDescent="0.25">
      <c r="A16" s="6"/>
      <c r="B16" s="6"/>
      <c r="C16" s="10"/>
      <c r="D16" s="14"/>
      <c r="E16" s="6"/>
      <c r="F16" s="6"/>
      <c r="G16" s="14"/>
      <c r="H16" s="14"/>
      <c r="I16" s="14"/>
      <c r="J16" s="14"/>
      <c r="K16" s="14" t="s">
        <v>36</v>
      </c>
      <c r="L16" s="18">
        <f>J15/K15</f>
        <v>0.768486673763637</v>
      </c>
      <c r="M16" s="6"/>
    </row>
    <row r="21" spans="1:13" x14ac:dyDescent="0.25">
      <c r="A21" s="19" t="s">
        <v>38</v>
      </c>
    </row>
    <row r="22" spans="1:13" x14ac:dyDescent="0.25">
      <c r="A22" s="3" t="s">
        <v>0</v>
      </c>
      <c r="B22" s="3" t="s">
        <v>1</v>
      </c>
      <c r="C22" s="8" t="s">
        <v>2</v>
      </c>
      <c r="D22" s="12" t="s">
        <v>3</v>
      </c>
      <c r="E22" s="3" t="s">
        <v>4</v>
      </c>
      <c r="F22" s="3" t="s">
        <v>5</v>
      </c>
      <c r="G22" s="12" t="s">
        <v>6</v>
      </c>
      <c r="H22" s="12" t="s">
        <v>7</v>
      </c>
      <c r="I22" s="12" t="s">
        <v>8</v>
      </c>
      <c r="J22" s="12" t="s">
        <v>9</v>
      </c>
      <c r="K22" s="12" t="s">
        <v>10</v>
      </c>
      <c r="L22" s="16" t="s">
        <v>11</v>
      </c>
      <c r="M22" s="3" t="s">
        <v>40</v>
      </c>
    </row>
    <row r="23" spans="1:13" x14ac:dyDescent="0.25">
      <c r="A23" t="s">
        <v>12</v>
      </c>
      <c r="B23" s="4" t="s">
        <v>13</v>
      </c>
      <c r="C23" s="7">
        <v>45335</v>
      </c>
      <c r="D23" s="11">
        <v>175000</v>
      </c>
      <c r="E23" s="4" t="s">
        <v>14</v>
      </c>
      <c r="F23" s="4" t="s">
        <v>15</v>
      </c>
      <c r="G23" s="11">
        <v>175000</v>
      </c>
      <c r="H23" s="11">
        <v>149017</v>
      </c>
      <c r="I23" s="11">
        <v>16493</v>
      </c>
      <c r="J23" s="11">
        <f>G23-I23</f>
        <v>158507</v>
      </c>
      <c r="K23" s="11">
        <v>189320</v>
      </c>
      <c r="L23" s="15">
        <f>J23/K23</f>
        <v>0.837243819987323</v>
      </c>
      <c r="M23" s="4">
        <v>201</v>
      </c>
    </row>
    <row r="24" spans="1:13" ht="15.75" thickBot="1" x14ac:dyDescent="0.3">
      <c r="A24" t="s">
        <v>27</v>
      </c>
      <c r="B24" s="4" t="s">
        <v>28</v>
      </c>
      <c r="C24" s="7">
        <v>45341</v>
      </c>
      <c r="D24" s="11">
        <v>280000</v>
      </c>
      <c r="E24" s="4" t="s">
        <v>14</v>
      </c>
      <c r="F24" s="4" t="s">
        <v>15</v>
      </c>
      <c r="G24" s="11">
        <v>280000</v>
      </c>
      <c r="H24" s="11">
        <v>315256</v>
      </c>
      <c r="I24" s="11">
        <v>32600</v>
      </c>
      <c r="J24" s="11">
        <f>G24-I24</f>
        <v>247400</v>
      </c>
      <c r="K24" s="11">
        <v>403794.28571000003</v>
      </c>
      <c r="L24" s="15">
        <f>J24/K24</f>
        <v>0.61268821465611223</v>
      </c>
      <c r="M24" s="4">
        <v>201</v>
      </c>
    </row>
    <row r="25" spans="1:13" ht="15.75" thickTop="1" x14ac:dyDescent="0.25">
      <c r="A25" s="20"/>
      <c r="B25" s="5"/>
      <c r="C25" s="9" t="s">
        <v>35</v>
      </c>
      <c r="D25" s="13">
        <f>+SUM(D23:D24)</f>
        <v>455000</v>
      </c>
      <c r="E25" s="5"/>
      <c r="F25" s="5"/>
      <c r="G25" s="13">
        <f>+SUM(G23:G24)</f>
        <v>455000</v>
      </c>
      <c r="H25" s="13">
        <f>+SUM(H23:H24)</f>
        <v>464273</v>
      </c>
      <c r="I25" s="13"/>
      <c r="J25" s="13">
        <f>+SUM(J23:J24)</f>
        <v>405907</v>
      </c>
      <c r="K25" s="13">
        <f>+SUM(K23:K24)</f>
        <v>593114.28570999997</v>
      </c>
      <c r="L25" s="17"/>
      <c r="M25" s="5"/>
    </row>
    <row r="26" spans="1:13" x14ac:dyDescent="0.25">
      <c r="A26" s="21"/>
      <c r="B26" s="6"/>
      <c r="C26" s="10"/>
      <c r="D26" s="14"/>
      <c r="E26" s="6"/>
      <c r="F26" s="6"/>
      <c r="G26" s="14"/>
      <c r="H26" s="14"/>
      <c r="I26" s="14"/>
      <c r="J26" s="14"/>
      <c r="K26" s="14" t="s">
        <v>36</v>
      </c>
      <c r="L26" s="18">
        <f>J25/K25</f>
        <v>0.68436557638145645</v>
      </c>
      <c r="M26" s="6"/>
    </row>
    <row r="27" spans="1:13" x14ac:dyDescent="0.25">
      <c r="A27"/>
    </row>
  </sheetData>
  <conditionalFormatting sqref="A5:M14">
    <cfRule type="expression" dxfId="3" priority="3" stopIfTrue="1">
      <formula>MOD(ROW(),4)&gt;1</formula>
    </cfRule>
    <cfRule type="expression" dxfId="2" priority="4" stopIfTrue="1">
      <formula>MOD(ROW(),4)&lt;2</formula>
    </cfRule>
  </conditionalFormatting>
  <conditionalFormatting sqref="A23:M2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518D3-AE85-4D13-B436-3487B1E55D3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Crawford</dc:creator>
  <cp:lastModifiedBy>Tamara Crawford</cp:lastModifiedBy>
  <cp:lastPrinted>2026-03-03T16:54:18Z</cp:lastPrinted>
  <dcterms:created xsi:type="dcterms:W3CDTF">2026-02-20T16:32:35Z</dcterms:created>
  <dcterms:modified xsi:type="dcterms:W3CDTF">2026-03-03T16:54:53Z</dcterms:modified>
</cp:coreProperties>
</file>