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QDESCLK5\Desktop\"/>
    </mc:Choice>
  </mc:AlternateContent>
  <xr:revisionPtr revIDLastSave="0" documentId="13_ncr:1_{393AB06E-B3DD-4FAB-96D0-BBE3887281B1}" xr6:coauthVersionLast="47" xr6:coauthVersionMax="47" xr10:uidLastSave="{00000000-0000-0000-0000-000000000000}"/>
  <bookViews>
    <workbookView xWindow="2340" yWindow="2340" windowWidth="21945" windowHeight="10065" xr2:uid="{B6BCC6A9-8DCD-4468-B4B1-B1EEB382B004}"/>
  </bookViews>
  <sheets>
    <sheet name="Land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6" i="2" l="1"/>
  <c r="I36" i="2"/>
  <c r="G36" i="2"/>
  <c r="D36" i="2"/>
  <c r="K35" i="2"/>
  <c r="K34" i="2"/>
  <c r="H33" i="2"/>
  <c r="K33" i="2" s="1"/>
  <c r="J18" i="2"/>
  <c r="I18" i="2"/>
  <c r="H18" i="2"/>
  <c r="J19" i="2" s="1"/>
  <c r="G18" i="2"/>
  <c r="D18" i="2"/>
  <c r="K17" i="2"/>
  <c r="K16" i="2"/>
  <c r="K15" i="2"/>
  <c r="H36" i="2" l="1"/>
  <c r="J37" i="2" s="1"/>
  <c r="H5" i="2"/>
  <c r="H6" i="2"/>
  <c r="D7" i="2"/>
  <c r="G7" i="2"/>
  <c r="I7" i="2"/>
  <c r="J7" i="2"/>
  <c r="K6" i="2" l="1"/>
  <c r="H7" i="2"/>
  <c r="K5" i="2"/>
  <c r="J8" i="2" l="1"/>
</calcChain>
</file>

<file path=xl/sharedStrings.xml><?xml version="1.0" encoding="utf-8"?>
<sst xmlns="http://schemas.openxmlformats.org/spreadsheetml/2006/main" count="87" uniqueCount="52">
  <si>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</si>
  <si>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</si>
  <si>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</si>
  <si>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</si>
  <si>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</si>
  <si>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</si>
  <si>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</si>
  <si>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Land Residual</t>
  </si>
  <si>
    <t>Net Acres</t>
  </si>
  <si>
    <t>Total Acres</t>
  </si>
  <si>
    <t>Dollars/Acre</t>
  </si>
  <si>
    <t>Class</t>
  </si>
  <si>
    <t>WD</t>
  </si>
  <si>
    <t>03-ARM'S LENGTH</t>
  </si>
  <si>
    <t>080-014-300-012-00</t>
  </si>
  <si>
    <t>6810 MILLER</t>
  </si>
  <si>
    <t>QC</t>
  </si>
  <si>
    <t>V/L COUNTYLINE RD</t>
  </si>
  <si>
    <t>080-019-300-001-01</t>
  </si>
  <si>
    <t>Totals:</t>
  </si>
  <si>
    <t>per Net Acre=&gt;</t>
  </si>
  <si>
    <t>USE=$3,000 per/A</t>
  </si>
  <si>
    <r>
      <rPr>
        <b/>
        <sz val="11"/>
        <color theme="1"/>
        <rFont val="Aptos Narrow"/>
        <family val="2"/>
        <scheme val="minor"/>
      </rPr>
      <t>RENO TOWNSHIP LAND VALUE FOR AGRICULTURAL (2026)</t>
    </r>
    <r>
      <rPr>
        <sz val="11"/>
        <color theme="1"/>
        <rFont val="Aptos Narrow"/>
        <family val="2"/>
        <scheme val="minor"/>
      </rPr>
      <t xml:space="preserve"> </t>
    </r>
  </si>
  <si>
    <t>RENO TOWNSHIP LAND VALUE FOR COMMERCIAL/INDUSTRIAL ACREAGE (2026)</t>
  </si>
  <si>
    <t>033-T20-000-008-13</t>
  </si>
  <si>
    <t>LC</t>
  </si>
  <si>
    <t>050-023-300-002-20</t>
  </si>
  <si>
    <t>M-55</t>
  </si>
  <si>
    <t>19-MULTI PARCEL ARM'S LENGTH</t>
  </si>
  <si>
    <t>080-027-100-001-50</t>
  </si>
  <si>
    <t>40 S M-65</t>
  </si>
  <si>
    <t>per SqFt=&gt;</t>
  </si>
  <si>
    <t>USING $6,000 PER /A</t>
  </si>
  <si>
    <t>*033 BALDWIN TOWNSHIP</t>
  </si>
  <si>
    <t>*050 GRANT TOWNSHIP</t>
  </si>
  <si>
    <t xml:space="preserve"> </t>
  </si>
  <si>
    <t>INDUSTRIAL RIGHT OF WAYS @ 50%</t>
  </si>
  <si>
    <t>RENO 2026 LAND VALUE AG/COMM/IND</t>
  </si>
  <si>
    <t>RENO 2026 FF COMM/IND</t>
  </si>
  <si>
    <r>
      <rPr>
        <b/>
        <sz val="11"/>
        <color theme="1"/>
        <rFont val="Aptos Narrow"/>
        <family val="2"/>
        <scheme val="minor"/>
      </rPr>
      <t>RENO TOWNSHIP M-65 &amp; M-55 FF (2026)</t>
    </r>
    <r>
      <rPr>
        <sz val="11"/>
        <color theme="1"/>
        <rFont val="Aptos Narrow"/>
        <family val="2"/>
        <scheme val="minor"/>
      </rPr>
      <t xml:space="preserve"> </t>
    </r>
  </si>
  <si>
    <t>Est. Land Value</t>
  </si>
  <si>
    <t>Effec. Front</t>
  </si>
  <si>
    <t>Dollars/FF</t>
  </si>
  <si>
    <t>080-002-200-002-00</t>
  </si>
  <si>
    <t>1942 N M-65</t>
  </si>
  <si>
    <t>070-015-400-028-00</t>
  </si>
  <si>
    <t>M-65</t>
  </si>
  <si>
    <t>070-014-200-005-10</t>
  </si>
  <si>
    <t>3890 N M-65</t>
  </si>
  <si>
    <t>per FF=&gt;</t>
  </si>
  <si>
    <t>USING $350 PER FF</t>
  </si>
  <si>
    <t>* 070 PLAINFIELD TWP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</si>
</sst>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mm/dd/yy"/>
    <numFmt numFmtId="165" formatCode="#,##0.0_);[Red]\(#,##0.0\)"/>
    <numFmt numFmtId="166" formatCode="&quot;$&quot;#,##0_);[Red]\(&quot;$&quot;#,##0.00\)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3" fillId="3" borderId="1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164" fontId="2" fillId="2" borderId="0" xfId="0" applyNumberFormat="1" applyFont="1" applyFill="1" applyAlignment="1">
      <alignment horizontal="left"/>
    </xf>
    <xf numFmtId="164" fontId="0" fillId="0" borderId="0" xfId="0" applyNumberFormat="1" applyAlignment="1">
      <alignment horizontal="left"/>
    </xf>
    <xf numFmtId="164" fontId="3" fillId="3" borderId="1" xfId="0" applyNumberFormat="1" applyFont="1" applyFill="1" applyBorder="1" applyAlignment="1">
      <alignment horizontal="left"/>
    </xf>
    <xf numFmtId="164" fontId="3" fillId="3" borderId="2" xfId="0" applyNumberFormat="1" applyFont="1" applyFill="1" applyBorder="1" applyAlignment="1">
      <alignment horizontal="left"/>
    </xf>
    <xf numFmtId="6" fontId="2" fillId="2" borderId="0" xfId="0" applyNumberFormat="1" applyFont="1" applyFill="1" applyAlignment="1">
      <alignment horizontal="left"/>
    </xf>
    <xf numFmtId="6" fontId="0" fillId="0" borderId="0" xfId="0" applyNumberFormat="1" applyAlignment="1">
      <alignment horizontal="left"/>
    </xf>
    <xf numFmtId="6" fontId="3" fillId="3" borderId="1" xfId="0" applyNumberFormat="1" applyFont="1" applyFill="1" applyBorder="1" applyAlignment="1">
      <alignment horizontal="left"/>
    </xf>
    <xf numFmtId="6" fontId="3" fillId="3" borderId="2" xfId="0" applyNumberFormat="1" applyFont="1" applyFill="1" applyBorder="1" applyAlignment="1">
      <alignment horizontal="left"/>
    </xf>
    <xf numFmtId="40" fontId="2" fillId="2" borderId="0" xfId="0" applyNumberFormat="1" applyFont="1" applyFill="1" applyAlignment="1">
      <alignment horizontal="left"/>
    </xf>
    <xf numFmtId="40" fontId="0" fillId="0" borderId="0" xfId="0" applyNumberFormat="1" applyAlignment="1">
      <alignment horizontal="left"/>
    </xf>
    <xf numFmtId="40" fontId="3" fillId="3" borderId="1" xfId="0" applyNumberFormat="1" applyFont="1" applyFill="1" applyBorder="1" applyAlignment="1">
      <alignment horizontal="left"/>
    </xf>
    <xf numFmtId="40" fontId="3" fillId="3" borderId="2" xfId="0" applyNumberFormat="1" applyFont="1" applyFill="1" applyBorder="1" applyAlignment="1">
      <alignment horizontal="left"/>
    </xf>
    <xf numFmtId="0" fontId="0" fillId="0" borderId="0" xfId="0" quotePrefix="1" applyAlignment="1">
      <alignment horizontal="left"/>
    </xf>
    <xf numFmtId="40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/>
    <xf numFmtId="0" fontId="1" fillId="0" borderId="0" xfId="0" applyFont="1" applyAlignment="1">
      <alignment horizontal="center"/>
    </xf>
    <xf numFmtId="165" fontId="0" fillId="0" borderId="0" xfId="0" applyNumberFormat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3" fillId="3" borderId="1" xfId="0" applyFont="1" applyFill="1" applyBorder="1"/>
    <xf numFmtId="165" fontId="3" fillId="3" borderId="1" xfId="0" applyNumberFormat="1" applyFont="1" applyFill="1" applyBorder="1" applyAlignment="1">
      <alignment horizontal="left"/>
    </xf>
    <xf numFmtId="0" fontId="3" fillId="3" borderId="2" xfId="0" applyFont="1" applyFill="1" applyBorder="1"/>
    <xf numFmtId="166" fontId="3" fillId="3" borderId="2" xfId="0" applyNumberFormat="1" applyFont="1" applyFill="1" applyBorder="1" applyAlignment="1">
      <alignment horizontal="left"/>
    </xf>
    <xf numFmtId="6" fontId="1" fillId="0" borderId="0" xfId="0" applyNumberFormat="1" applyFont="1" applyAlignment="1">
      <alignment horizontal="left"/>
    </xf>
    <xf numFmtId="0" fontId="1" fillId="0" borderId="0" xfId="0" applyFont="1"/>
  </cellXfs>
  <cellStyles count="1">
    <cellStyle name="Normal" xfId="0" builtinId="0"/>
  </cellStyles>
  <dxfs count="8">
    <dxf>
      <fill>
        <patternFill>
          <bgColor rgb="FFFFFFFF"/>
        </patternFill>
      </fill>
    </dxf>
    <dxf>
      <fill>
        <patternFill>
          <bgColor rgb="FFA7E4CD"/>
        </patternFill>
      </fill>
    </dxf>
    <dxf>
      <fill>
        <patternFill>
          <bgColor rgb="FFFFFFFF"/>
        </patternFill>
      </fill>
    </dxf>
    <dxf>
      <fill>
        <patternFill>
          <bgColor rgb="FFA7E4CD"/>
        </patternFill>
      </fill>
    </dxf>
    <dxf>
      <fill>
        <patternFill>
          <bgColor rgb="FFFFFFFF"/>
        </patternFill>
      </fill>
    </dxf>
    <dxf>
      <fill>
        <patternFill>
          <bgColor rgb="FFA7E4CD"/>
        </patternFill>
      </fill>
    </dxf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EA786-02A4-42D8-AABB-22B7D5924F0F}">
  <sheetPr>
    <pageSetUpPr fitToPage="1"/>
  </sheetPr>
  <dimension ref="A1:AF40"/>
  <sheetViews>
    <sheetView tabSelected="1" topLeftCell="A24" workbookViewId="0">
      <selection activeCell="D27" sqref="D27"/>
    </sheetView>
  </sheetViews>
  <sheetFormatPr defaultRowHeight="15" x14ac:dyDescent="0.25"/>
  <cols>
    <col min="1" max="1" width="19.42578125" style="3" customWidth="1"/>
    <col min="2" max="2" width="19.28515625" style="3" customWidth="1"/>
    <col min="3" max="3" width="9.85546875" style="7" customWidth="1"/>
    <col min="4" max="4" width="10.42578125" style="11" customWidth="1"/>
    <col min="5" max="5" width="6.140625" style="3" customWidth="1"/>
    <col min="6" max="6" width="17.28515625" style="3" customWidth="1"/>
    <col min="7" max="7" width="10.85546875" style="11" customWidth="1"/>
    <col min="8" max="8" width="14" style="11" customWidth="1"/>
    <col min="9" max="9" width="12.5703125" style="15" customWidth="1"/>
    <col min="10" max="10" width="11.42578125" style="15" customWidth="1"/>
    <col min="11" max="11" width="12.28515625" style="11" customWidth="1"/>
    <col min="12" max="12" width="6.28515625" style="3" customWidth="1"/>
  </cols>
  <sheetData>
    <row r="1" spans="1:32" x14ac:dyDescent="0.25">
      <c r="F1" s="23" t="s">
        <v>37</v>
      </c>
    </row>
    <row r="3" spans="1:32" x14ac:dyDescent="0.25">
      <c r="A3" s="3" t="s">
        <v>22</v>
      </c>
    </row>
    <row r="4" spans="1:32" x14ac:dyDescent="0.25">
      <c r="A4" s="2" t="s">
        <v>0</v>
      </c>
      <c r="B4" s="2" t="s">
        <v>1</v>
      </c>
      <c r="C4" s="6" t="s">
        <v>2</v>
      </c>
      <c r="D4" s="10" t="s">
        <v>3</v>
      </c>
      <c r="E4" s="2" t="s">
        <v>4</v>
      </c>
      <c r="F4" s="2" t="s">
        <v>5</v>
      </c>
      <c r="G4" s="10" t="s">
        <v>6</v>
      </c>
      <c r="H4" s="10" t="s">
        <v>7</v>
      </c>
      <c r="I4" s="14" t="s">
        <v>8</v>
      </c>
      <c r="J4" s="14" t="s">
        <v>9</v>
      </c>
      <c r="K4" s="10" t="s">
        <v>10</v>
      </c>
      <c r="L4" s="2" t="s">
        <v>11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2" x14ac:dyDescent="0.25">
      <c r="A5" s="3" t="s">
        <v>14</v>
      </c>
      <c r="B5" s="3" t="s">
        <v>15</v>
      </c>
      <c r="C5" s="7">
        <v>45348</v>
      </c>
      <c r="D5" s="11">
        <v>119284</v>
      </c>
      <c r="E5" s="3" t="s">
        <v>16</v>
      </c>
      <c r="F5" s="3" t="s">
        <v>13</v>
      </c>
      <c r="G5" s="11">
        <v>119284</v>
      </c>
      <c r="H5" s="11">
        <f>G5-0</f>
        <v>119284</v>
      </c>
      <c r="I5" s="15">
        <v>54.45</v>
      </c>
      <c r="J5" s="15">
        <v>27.11</v>
      </c>
      <c r="K5" s="11">
        <f>H5/I5</f>
        <v>2190.7070707070707</v>
      </c>
      <c r="L5" s="18">
        <v>102</v>
      </c>
    </row>
    <row r="6" spans="1:32" ht="15.75" thickBot="1" x14ac:dyDescent="0.3">
      <c r="A6" s="3" t="s">
        <v>18</v>
      </c>
      <c r="B6" s="3" t="s">
        <v>17</v>
      </c>
      <c r="C6" s="7">
        <v>45190</v>
      </c>
      <c r="D6" s="11">
        <v>166000</v>
      </c>
      <c r="E6" s="3" t="s">
        <v>12</v>
      </c>
      <c r="F6" s="3" t="s">
        <v>13</v>
      </c>
      <c r="G6" s="11">
        <v>166000</v>
      </c>
      <c r="H6" s="11">
        <f>G6-0</f>
        <v>166000</v>
      </c>
      <c r="I6" s="15">
        <v>38.799999999999997</v>
      </c>
      <c r="J6" s="15">
        <v>36.880000000000003</v>
      </c>
      <c r="K6" s="11">
        <f>H6/I6</f>
        <v>4278.3505154639179</v>
      </c>
      <c r="L6" s="18">
        <v>102</v>
      </c>
    </row>
    <row r="7" spans="1:32" ht="15.75" thickTop="1" x14ac:dyDescent="0.25">
      <c r="A7" s="4"/>
      <c r="B7" s="4"/>
      <c r="C7" s="8" t="s">
        <v>19</v>
      </c>
      <c r="D7" s="12">
        <f>+SUM(D5:D6)</f>
        <v>285284</v>
      </c>
      <c r="E7" s="4"/>
      <c r="F7" s="4"/>
      <c r="G7" s="12">
        <f t="shared" ref="G7:J7" si="0">+SUM(G5:G6)</f>
        <v>285284</v>
      </c>
      <c r="H7" s="12">
        <f t="shared" si="0"/>
        <v>285284</v>
      </c>
      <c r="I7" s="16">
        <f t="shared" si="0"/>
        <v>93.25</v>
      </c>
      <c r="J7" s="16">
        <f t="shared" si="0"/>
        <v>63.99</v>
      </c>
      <c r="K7" s="12"/>
      <c r="L7" s="4"/>
    </row>
    <row r="8" spans="1:32" x14ac:dyDescent="0.25">
      <c r="A8" s="5"/>
      <c r="B8" s="5"/>
      <c r="C8" s="9"/>
      <c r="D8" s="13"/>
      <c r="E8" s="5"/>
      <c r="F8" s="5"/>
      <c r="G8" s="13"/>
      <c r="H8" s="13"/>
      <c r="I8" s="17" t="s">
        <v>20</v>
      </c>
      <c r="J8" s="17">
        <f>H7/I7</f>
        <v>3059.3458445040214</v>
      </c>
      <c r="K8" s="13"/>
      <c r="L8" s="5"/>
    </row>
    <row r="9" spans="1:32" x14ac:dyDescent="0.25">
      <c r="I9" s="19" t="s">
        <v>21</v>
      </c>
    </row>
    <row r="13" spans="1:32" x14ac:dyDescent="0.25">
      <c r="A13" s="20" t="s">
        <v>23</v>
      </c>
      <c r="L13"/>
    </row>
    <row r="14" spans="1:32" x14ac:dyDescent="0.25">
      <c r="A14" s="2" t="s">
        <v>0</v>
      </c>
      <c r="B14" s="2" t="s">
        <v>1</v>
      </c>
      <c r="C14" s="6" t="s">
        <v>2</v>
      </c>
      <c r="D14" s="10" t="s">
        <v>3</v>
      </c>
      <c r="E14" s="2" t="s">
        <v>4</v>
      </c>
      <c r="F14" s="2" t="s">
        <v>5</v>
      </c>
      <c r="G14" s="10" t="s">
        <v>6</v>
      </c>
      <c r="H14" s="10" t="s">
        <v>7</v>
      </c>
      <c r="I14" s="14" t="s">
        <v>8</v>
      </c>
      <c r="J14" s="14" t="s">
        <v>9</v>
      </c>
      <c r="K14" s="10" t="s">
        <v>10</v>
      </c>
      <c r="L14" s="2" t="s">
        <v>11</v>
      </c>
    </row>
    <row r="15" spans="1:32" x14ac:dyDescent="0.25">
      <c r="A15" s="3" t="s">
        <v>24</v>
      </c>
      <c r="C15" s="7">
        <v>45382</v>
      </c>
      <c r="D15" s="11">
        <v>25000</v>
      </c>
      <c r="E15" s="3" t="s">
        <v>25</v>
      </c>
      <c r="F15" s="3" t="s">
        <v>13</v>
      </c>
      <c r="G15" s="11">
        <v>25000</v>
      </c>
      <c r="H15" s="11">
        <v>25000</v>
      </c>
      <c r="I15" s="15">
        <v>3.68</v>
      </c>
      <c r="J15" s="15">
        <v>3.68</v>
      </c>
      <c r="K15" s="11">
        <f>H15/I15</f>
        <v>6793.478260869565</v>
      </c>
      <c r="L15" s="18">
        <v>202</v>
      </c>
    </row>
    <row r="16" spans="1:32" x14ac:dyDescent="0.25">
      <c r="A16" s="3" t="s">
        <v>26</v>
      </c>
      <c r="B16" s="3" t="s">
        <v>27</v>
      </c>
      <c r="C16" s="7">
        <v>45407</v>
      </c>
      <c r="D16" s="11">
        <v>315000</v>
      </c>
      <c r="E16" s="3" t="s">
        <v>12</v>
      </c>
      <c r="F16" s="3" t="s">
        <v>28</v>
      </c>
      <c r="G16" s="11">
        <v>315000</v>
      </c>
      <c r="H16" s="11">
        <v>309194</v>
      </c>
      <c r="I16" s="15">
        <v>49.24</v>
      </c>
      <c r="J16" s="15">
        <v>50</v>
      </c>
      <c r="K16" s="11">
        <f>H16/I16</f>
        <v>6279.3257514216084</v>
      </c>
      <c r="L16" s="18">
        <v>202</v>
      </c>
    </row>
    <row r="17" spans="1:12" ht="15.75" thickBot="1" x14ac:dyDescent="0.3">
      <c r="A17" s="3" t="s">
        <v>29</v>
      </c>
      <c r="B17" s="3" t="s">
        <v>30</v>
      </c>
      <c r="C17" s="7">
        <v>45446</v>
      </c>
      <c r="D17" s="11">
        <v>280000</v>
      </c>
      <c r="E17" s="3" t="s">
        <v>12</v>
      </c>
      <c r="F17" s="3" t="s">
        <v>13</v>
      </c>
      <c r="G17" s="11">
        <v>280000</v>
      </c>
      <c r="H17" s="11">
        <v>19092</v>
      </c>
      <c r="I17" s="15">
        <v>5.98</v>
      </c>
      <c r="J17" s="15">
        <v>7.5</v>
      </c>
      <c r="K17" s="11">
        <f>H17/I17</f>
        <v>3192.6421404682274</v>
      </c>
      <c r="L17" s="21">
        <v>201</v>
      </c>
    </row>
    <row r="18" spans="1:12" ht="15.75" thickTop="1" x14ac:dyDescent="0.25">
      <c r="A18" s="4"/>
      <c r="B18" s="4"/>
      <c r="C18" s="8" t="s">
        <v>19</v>
      </c>
      <c r="D18" s="12">
        <f>+SUM(D15:D17)</f>
        <v>620000</v>
      </c>
      <c r="E18" s="4"/>
      <c r="F18" s="4"/>
      <c r="G18" s="12">
        <f>+SUM(G15:G17)</f>
        <v>620000</v>
      </c>
      <c r="H18" s="12">
        <f>+SUM(H15:H17)</f>
        <v>353286</v>
      </c>
      <c r="I18" s="16">
        <f>+SUM(I15:I17)</f>
        <v>58.900000000000006</v>
      </c>
      <c r="J18" s="16">
        <f>+SUM(J15:J17)</f>
        <v>61.18</v>
      </c>
      <c r="K18" s="12"/>
      <c r="L18"/>
    </row>
    <row r="19" spans="1:12" x14ac:dyDescent="0.25">
      <c r="A19" s="5"/>
      <c r="B19" s="5"/>
      <c r="C19" s="9"/>
      <c r="D19" s="13"/>
      <c r="E19" s="5"/>
      <c r="F19" s="5"/>
      <c r="G19" s="13"/>
      <c r="H19" s="13"/>
      <c r="I19" s="17" t="s">
        <v>20</v>
      </c>
      <c r="J19" s="17">
        <f>H18/I18</f>
        <v>5998.0645161290313</v>
      </c>
      <c r="K19" s="13" t="s">
        <v>31</v>
      </c>
      <c r="L19" s="22"/>
    </row>
    <row r="20" spans="1:12" x14ac:dyDescent="0.25">
      <c r="I20" s="19" t="s">
        <v>32</v>
      </c>
      <c r="L20"/>
    </row>
    <row r="21" spans="1:12" x14ac:dyDescent="0.25">
      <c r="A21" s="20" t="s">
        <v>33</v>
      </c>
      <c r="L21"/>
    </row>
    <row r="22" spans="1:12" x14ac:dyDescent="0.25">
      <c r="A22" s="20" t="s">
        <v>34</v>
      </c>
      <c r="F22" s="3" t="s">
        <v>35</v>
      </c>
      <c r="L22"/>
    </row>
    <row r="23" spans="1:12" x14ac:dyDescent="0.25">
      <c r="A23" s="20"/>
      <c r="L23"/>
    </row>
    <row r="24" spans="1:12" x14ac:dyDescent="0.25">
      <c r="A24" s="20" t="s">
        <v>36</v>
      </c>
      <c r="L24"/>
    </row>
    <row r="25" spans="1:12" x14ac:dyDescent="0.25">
      <c r="L25"/>
    </row>
    <row r="29" spans="1:12" x14ac:dyDescent="0.25">
      <c r="F29" s="23" t="s">
        <v>38</v>
      </c>
    </row>
    <row r="31" spans="1:12" x14ac:dyDescent="0.25">
      <c r="A31" s="3" t="s">
        <v>39</v>
      </c>
      <c r="I31" s="11"/>
      <c r="J31" s="24"/>
    </row>
    <row r="32" spans="1:12" x14ac:dyDescent="0.25">
      <c r="A32" s="2" t="s">
        <v>0</v>
      </c>
      <c r="B32" s="2" t="s">
        <v>1</v>
      </c>
      <c r="C32" s="6" t="s">
        <v>2</v>
      </c>
      <c r="D32" s="10" t="s">
        <v>3</v>
      </c>
      <c r="E32" s="2" t="s">
        <v>4</v>
      </c>
      <c r="F32" s="2" t="s">
        <v>5</v>
      </c>
      <c r="G32" s="10" t="s">
        <v>6</v>
      </c>
      <c r="H32" s="10" t="s">
        <v>7</v>
      </c>
      <c r="I32" s="10" t="s">
        <v>40</v>
      </c>
      <c r="J32" s="25" t="s">
        <v>41</v>
      </c>
      <c r="K32" s="10" t="s">
        <v>42</v>
      </c>
      <c r="L32" s="2" t="s">
        <v>11</v>
      </c>
    </row>
    <row r="33" spans="1:12" x14ac:dyDescent="0.25">
      <c r="A33" t="s">
        <v>43</v>
      </c>
      <c r="B33" s="3" t="s">
        <v>44</v>
      </c>
      <c r="C33" s="7">
        <v>45335</v>
      </c>
      <c r="D33" s="11">
        <v>175000</v>
      </c>
      <c r="E33" s="3" t="s">
        <v>12</v>
      </c>
      <c r="F33" s="3" t="s">
        <v>13</v>
      </c>
      <c r="G33" s="11">
        <v>175000</v>
      </c>
      <c r="H33" s="11">
        <f>G33-137897</f>
        <v>37103</v>
      </c>
      <c r="I33" s="11">
        <v>11120</v>
      </c>
      <c r="J33" s="24">
        <v>264</v>
      </c>
      <c r="K33" s="11">
        <f>H33/J33</f>
        <v>140.54166666666666</v>
      </c>
      <c r="L33" s="18">
        <v>201</v>
      </c>
    </row>
    <row r="34" spans="1:12" x14ac:dyDescent="0.25">
      <c r="A34" t="s">
        <v>45</v>
      </c>
      <c r="B34" s="3" t="s">
        <v>46</v>
      </c>
      <c r="C34" s="7">
        <v>45092</v>
      </c>
      <c r="D34" s="11">
        <v>40000</v>
      </c>
      <c r="E34" s="3" t="s">
        <v>12</v>
      </c>
      <c r="F34" s="3" t="s">
        <v>13</v>
      </c>
      <c r="G34" s="11">
        <v>40000</v>
      </c>
      <c r="H34" s="11">
        <v>22169</v>
      </c>
      <c r="I34" s="11">
        <v>1500</v>
      </c>
      <c r="J34" s="24">
        <v>105</v>
      </c>
      <c r="K34" s="11">
        <f>H34/J34</f>
        <v>211.13333333333333</v>
      </c>
      <c r="L34" s="18">
        <v>201</v>
      </c>
    </row>
    <row r="35" spans="1:12" ht="15.75" thickBot="1" x14ac:dyDescent="0.3">
      <c r="A35" t="s">
        <v>47</v>
      </c>
      <c r="B35" s="3" t="s">
        <v>48</v>
      </c>
      <c r="C35" s="7">
        <v>45054</v>
      </c>
      <c r="D35" s="11">
        <v>400000</v>
      </c>
      <c r="E35" s="3" t="s">
        <v>12</v>
      </c>
      <c r="F35" s="3" t="s">
        <v>13</v>
      </c>
      <c r="G35" s="11">
        <v>400000</v>
      </c>
      <c r="H35" s="11">
        <v>176751</v>
      </c>
      <c r="I35" s="11">
        <v>87600</v>
      </c>
      <c r="J35" s="24">
        <v>292</v>
      </c>
      <c r="K35" s="11">
        <f>H35/J35</f>
        <v>605.31164383561645</v>
      </c>
      <c r="L35" s="18">
        <v>201</v>
      </c>
    </row>
    <row r="36" spans="1:12" ht="15.75" thickTop="1" x14ac:dyDescent="0.25">
      <c r="A36" s="26"/>
      <c r="B36" s="4"/>
      <c r="C36" s="8" t="s">
        <v>19</v>
      </c>
      <c r="D36" s="12">
        <f>+SUM(D33:D35)</f>
        <v>615000</v>
      </c>
      <c r="E36" s="4"/>
      <c r="F36" s="4"/>
      <c r="G36" s="12">
        <f>+SUM(G33:G35)</f>
        <v>615000</v>
      </c>
      <c r="H36" s="12">
        <f>+SUM(H33:H35)</f>
        <v>236023</v>
      </c>
      <c r="I36" s="12">
        <f>+SUM(I33:I35)</f>
        <v>100220</v>
      </c>
      <c r="J36" s="27">
        <f>+SUM(J33:J35)</f>
        <v>661</v>
      </c>
      <c r="K36" s="12"/>
      <c r="L36" s="4"/>
    </row>
    <row r="37" spans="1:12" x14ac:dyDescent="0.25">
      <c r="A37" s="28"/>
      <c r="B37" s="5"/>
      <c r="C37" s="9"/>
      <c r="D37" s="13"/>
      <c r="E37" s="5"/>
      <c r="F37" s="5"/>
      <c r="G37" s="13"/>
      <c r="H37" s="13"/>
      <c r="I37" s="13" t="s">
        <v>49</v>
      </c>
      <c r="J37" s="29">
        <f>H36/J36</f>
        <v>357.06959152798788</v>
      </c>
      <c r="K37" s="13"/>
      <c r="L37" s="5"/>
    </row>
    <row r="38" spans="1:12" x14ac:dyDescent="0.25">
      <c r="A38"/>
      <c r="I38" s="30" t="s">
        <v>50</v>
      </c>
      <c r="J38" s="24"/>
    </row>
    <row r="39" spans="1:12" x14ac:dyDescent="0.25">
      <c r="A39"/>
      <c r="I39" s="11"/>
      <c r="J39" s="24"/>
    </row>
    <row r="40" spans="1:12" x14ac:dyDescent="0.25">
      <c r="A40" s="31" t="s">
        <v>51</v>
      </c>
      <c r="I40" s="11"/>
      <c r="J40" s="24"/>
    </row>
  </sheetData>
  <conditionalFormatting sqref="A15:K17">
    <cfRule type="expression" dxfId="7" priority="5" stopIfTrue="1">
      <formula>MOD(ROW(),4)&gt;1</formula>
    </cfRule>
    <cfRule type="expression" dxfId="6" priority="6" stopIfTrue="1">
      <formula>MOD(ROW(),4)&lt;2</formula>
    </cfRule>
  </conditionalFormatting>
  <conditionalFormatting sqref="A5:L6">
    <cfRule type="expression" dxfId="5" priority="7" stopIfTrue="1">
      <formula>MOD(ROW(),4)&gt;1</formula>
    </cfRule>
    <cfRule type="expression" dxfId="4" priority="8" stopIfTrue="1">
      <formula>MOD(ROW(),4)&lt;2</formula>
    </cfRule>
  </conditionalFormatting>
  <conditionalFormatting sqref="L15:L16">
    <cfRule type="expression" dxfId="3" priority="3" stopIfTrue="1">
      <formula>MOD(ROW(),4)&gt;1</formula>
    </cfRule>
    <cfRule type="expression" dxfId="2" priority="4" stopIfTrue="1">
      <formula>MOD(ROW(),4)&lt;2</formula>
    </cfRule>
  </conditionalFormatting>
  <conditionalFormatting sqref="A33:L35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60486-78BB-44A7-9A23-9BD4037C13C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Land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Crawford</dc:creator>
  <cp:lastModifiedBy>Tamara Crawford</cp:lastModifiedBy>
  <cp:lastPrinted>2026-03-03T17:32:36Z</cp:lastPrinted>
  <dcterms:created xsi:type="dcterms:W3CDTF">2026-02-20T14:52:38Z</dcterms:created>
  <dcterms:modified xsi:type="dcterms:W3CDTF">2026-03-03T17:32:55Z</dcterms:modified>
</cp:coreProperties>
</file>